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manhone.SURFCO\OneDrive - SURF CO.LTDA\Documentos\MAURICIO\Projetos\Biplug\Blog\"/>
    </mc:Choice>
  </mc:AlternateContent>
  <xr:revisionPtr revIDLastSave="0" documentId="13_ncr:1_{8CDFF15D-B74F-45D8-8106-0B5998C8C588}" xr6:coauthVersionLast="47" xr6:coauthVersionMax="47" xr10:uidLastSave="{00000000-0000-0000-0000-000000000000}"/>
  <bookViews>
    <workbookView xWindow="-120" yWindow="-120" windowWidth="29040" windowHeight="15720" xr2:uid="{AF4FE8A9-A620-42B5-8DF6-F28142A6262C}"/>
  </bookViews>
  <sheets>
    <sheet name="Cálculos" sheetId="1" r:id="rId1"/>
  </sheets>
  <definedNames>
    <definedName name="fluxo_caixa">Cálculos!$C$9</definedName>
    <definedName name="investimento">Cálculos!$C$8</definedName>
    <definedName name="parcelas">Cálculos!$C$6</definedName>
    <definedName name="taxa_desconto">Cálculos!$C$7</definedName>
    <definedName name="TIR">Cálculos!$B$44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7" i="1"/>
  <c r="D15" i="1" s="1"/>
  <c r="B20" i="1"/>
  <c r="B19" i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B43" i="1" s="1"/>
  <c r="D11" i="1"/>
  <c r="B27" i="1" l="1"/>
  <c r="B22" i="1"/>
  <c r="B38" i="1"/>
  <c r="B23" i="1"/>
  <c r="B31" i="1"/>
  <c r="B39" i="1"/>
  <c r="B24" i="1"/>
  <c r="B32" i="1"/>
  <c r="B40" i="1"/>
  <c r="B25" i="1"/>
  <c r="B33" i="1"/>
  <c r="B41" i="1"/>
  <c r="B42" i="1"/>
  <c r="B35" i="1"/>
  <c r="B28" i="1"/>
  <c r="B36" i="1"/>
  <c r="B21" i="1"/>
  <c r="B29" i="1"/>
  <c r="B37" i="1"/>
  <c r="B26" i="1"/>
  <c r="B34" i="1"/>
  <c r="B30" i="1"/>
  <c r="C13" i="1" l="1"/>
  <c r="D13" i="1" s="1"/>
  <c r="B44" i="1"/>
  <c r="C15" i="1" s="1"/>
</calcChain>
</file>

<file path=xl/sharedStrings.xml><?xml version="1.0" encoding="utf-8"?>
<sst xmlns="http://schemas.openxmlformats.org/spreadsheetml/2006/main" count="11" uniqueCount="11">
  <si>
    <t>Identificação do Projeto:</t>
  </si>
  <si>
    <t>Períodos de Projeção:</t>
  </si>
  <si>
    <t>Taxa de Desconto:</t>
  </si>
  <si>
    <t>Investimento Inicial:</t>
  </si>
  <si>
    <t>Fluxo de Caixa por Período:</t>
  </si>
  <si>
    <t>meses</t>
  </si>
  <si>
    <t>Payback, VPL e TIR</t>
  </si>
  <si>
    <r>
      <t xml:space="preserve">VPL (Valor Presente Líquido) </t>
    </r>
    <r>
      <rPr>
        <b/>
        <sz val="14"/>
        <color theme="0"/>
        <rFont val="Wingdings"/>
        <charset val="2"/>
      </rPr>
      <t>è</t>
    </r>
  </si>
  <si>
    <r>
      <t xml:space="preserve">Payback do Projeto  </t>
    </r>
    <r>
      <rPr>
        <b/>
        <sz val="14"/>
        <color theme="0"/>
        <rFont val="Wingdings"/>
        <charset val="2"/>
      </rPr>
      <t>è</t>
    </r>
  </si>
  <si>
    <r>
      <t xml:space="preserve">TIR (Taxa Interna de Retorno) </t>
    </r>
    <r>
      <rPr>
        <b/>
        <sz val="14"/>
        <color theme="0"/>
        <rFont val="Wingdings"/>
        <charset val="2"/>
      </rPr>
      <t>è</t>
    </r>
  </si>
  <si>
    <t>Projeto Novo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</si>
</sst>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%"/>
    <numFmt numFmtId="169" formatCode="[Blue]\ #,##0.0%;[Red]\-#,##0.0%;#,##0.0%"/>
    <numFmt numFmtId="170" formatCode="#,##0.0_ ;[Red]\-#,##0.0\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20"/>
      <color theme="0" tint="-4.9989318521683403E-2"/>
      <name val="Aptos Narrow"/>
      <family val="2"/>
      <scheme val="minor"/>
    </font>
    <font>
      <b/>
      <sz val="14"/>
      <color theme="0"/>
      <name val="Wingdings"/>
      <charset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5" borderId="2" xfId="0" applyFont="1" applyFill="1" applyBorder="1" applyAlignment="1" applyProtection="1">
      <alignment horizontal="left"/>
      <protection locked="0"/>
    </xf>
    <xf numFmtId="0" fontId="3" fillId="5" borderId="3" xfId="0" applyFont="1" applyFill="1" applyBorder="1" applyAlignment="1" applyProtection="1">
      <alignment horizontal="left"/>
      <protection locked="0"/>
    </xf>
    <xf numFmtId="0" fontId="3" fillId="5" borderId="1" xfId="0" applyFont="1" applyFill="1" applyBorder="1" applyProtection="1">
      <protection locked="0"/>
    </xf>
    <xf numFmtId="165" fontId="3" fillId="5" borderId="1" xfId="1" applyNumberFormat="1" applyFont="1" applyFill="1" applyBorder="1" applyProtection="1">
      <protection locked="0"/>
    </xf>
    <xf numFmtId="164" fontId="3" fillId="5" borderId="1" xfId="1" applyNumberFormat="1" applyFont="1" applyFill="1" applyBorder="1" applyProtection="1">
      <protection locked="0"/>
    </xf>
    <xf numFmtId="0" fontId="4" fillId="2" borderId="0" xfId="0" applyFont="1" applyFill="1" applyProtection="1"/>
    <xf numFmtId="0" fontId="0" fillId="0" borderId="0" xfId="0" applyProtection="1"/>
    <xf numFmtId="0" fontId="7" fillId="2" borderId="0" xfId="0" applyFont="1" applyFill="1" applyAlignment="1" applyProtection="1">
      <alignment horizontal="center"/>
    </xf>
    <xf numFmtId="0" fontId="0" fillId="3" borderId="0" xfId="0" applyFill="1" applyProtection="1"/>
    <xf numFmtId="0" fontId="3" fillId="4" borderId="1" xfId="0" applyFont="1" applyFill="1" applyBorder="1" applyAlignment="1" applyProtection="1">
      <alignment horizontal="right"/>
    </xf>
    <xf numFmtId="164" fontId="2" fillId="6" borderId="1" xfId="1" applyNumberFormat="1" applyFont="1" applyFill="1" applyBorder="1" applyProtection="1"/>
    <xf numFmtId="0" fontId="6" fillId="6" borderId="1" xfId="0" applyFont="1" applyFill="1" applyBorder="1" applyAlignment="1" applyProtection="1">
      <alignment horizontal="right"/>
    </xf>
    <xf numFmtId="170" fontId="5" fillId="7" borderId="1" xfId="1" applyNumberFormat="1" applyFont="1" applyFill="1" applyBorder="1" applyProtection="1"/>
    <xf numFmtId="164" fontId="5" fillId="7" borderId="1" xfId="1" applyNumberFormat="1" applyFont="1" applyFill="1" applyBorder="1" applyProtection="1"/>
    <xf numFmtId="169" fontId="5" fillId="7" borderId="1" xfId="1" applyNumberFormat="1" applyFont="1" applyFill="1" applyBorder="1" applyProtection="1"/>
    <xf numFmtId="164" fontId="0" fillId="0" borderId="0" xfId="0" applyNumberFormat="1" applyProtection="1"/>
    <xf numFmtId="10" fontId="0" fillId="0" borderId="0" xfId="0" applyNumberFormat="1" applyProtection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1315613</xdr:colOff>
      <xdr:row>2</xdr:row>
      <xdr:rowOff>34713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FCCB5B5-DCA4-42EC-B9A7-4C60B1747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77638" cy="553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59FED-FAB0-4295-8A6C-6174D3135F55}">
  <sheetPr codeName="Planilha5"/>
  <dimension ref="A1:P44"/>
  <sheetViews>
    <sheetView showGridLines="0" tabSelected="1" zoomScale="80" zoomScaleNormal="80" workbookViewId="0">
      <selection activeCell="C5" sqref="C5:G5"/>
    </sheetView>
  </sheetViews>
  <sheetFormatPr defaultColWidth="0" defaultRowHeight="15" zeroHeight="1" x14ac:dyDescent="0.25"/>
  <cols>
    <col min="1" max="1" width="14.42578125" style="7" customWidth="1"/>
    <col min="2" max="2" width="39.7109375" style="7" customWidth="1"/>
    <col min="3" max="3" width="18.85546875" style="7" bestFit="1" customWidth="1"/>
    <col min="4" max="4" width="25.85546875" style="7" customWidth="1"/>
    <col min="5" max="5" width="13.7109375" style="7" customWidth="1"/>
    <col min="6" max="6" width="15.28515625" style="7" bestFit="1" customWidth="1"/>
    <col min="7" max="7" width="13.7109375" style="7" customWidth="1"/>
    <col min="8" max="8" width="11.28515625" style="7" bestFit="1" customWidth="1"/>
    <col min="9" max="9" width="7" style="7" customWidth="1"/>
    <col min="10" max="10" width="15.28515625" style="7" customWidth="1"/>
    <col min="11" max="11" width="4.42578125" style="7" hidden="1"/>
    <col min="12" max="12" width="16.28515625" style="7" hidden="1"/>
    <col min="13" max="13" width="9.140625" style="7" hidden="1"/>
    <col min="14" max="14" width="11.28515625" style="7" hidden="1"/>
    <col min="15" max="15" width="9.140625" style="7" hidden="1"/>
    <col min="16" max="16" width="11.42578125" style="7" hidden="1"/>
    <col min="17" max="16384" width="9.140625" style="7" hidden="1"/>
  </cols>
  <sheetData>
    <row r="1" spans="1:10" x14ac:dyDescent="0.25">
      <c r="A1" s="6"/>
      <c r="B1" s="6"/>
      <c r="C1" s="6"/>
      <c r="D1" s="6"/>
      <c r="E1" s="6"/>
      <c r="F1" s="6"/>
      <c r="G1" s="6"/>
      <c r="H1" s="6"/>
      <c r="I1" s="6"/>
      <c r="J1" s="6"/>
    </row>
    <row r="2" spans="1:10" ht="26.25" x14ac:dyDescent="0.4">
      <c r="A2" s="6"/>
      <c r="B2" s="8" t="s">
        <v>6</v>
      </c>
      <c r="C2" s="8"/>
      <c r="D2" s="8"/>
      <c r="E2" s="6"/>
      <c r="F2" s="6"/>
      <c r="G2" s="6"/>
      <c r="H2" s="6"/>
      <c r="I2" s="6"/>
      <c r="J2" s="6"/>
    </row>
    <row r="3" spans="1:10" x14ac:dyDescent="0.2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9"/>
      <c r="B4" s="9"/>
      <c r="C4" s="9"/>
      <c r="D4" s="9"/>
      <c r="E4" s="9"/>
      <c r="F4" s="9"/>
      <c r="G4" s="9"/>
      <c r="H4" s="9"/>
      <c r="I4" s="9"/>
      <c r="J4" s="9"/>
    </row>
    <row r="5" spans="1:10" x14ac:dyDescent="0.25">
      <c r="A5" s="9"/>
      <c r="B5" s="10" t="s">
        <v>0</v>
      </c>
      <c r="C5" s="1" t="s">
        <v>10</v>
      </c>
      <c r="D5" s="2"/>
      <c r="E5" s="2"/>
      <c r="F5" s="2"/>
      <c r="G5" s="2"/>
      <c r="H5" s="9"/>
      <c r="I5" s="9"/>
      <c r="J5" s="9"/>
    </row>
    <row r="6" spans="1:10" x14ac:dyDescent="0.25">
      <c r="A6" s="9"/>
      <c r="B6" s="10" t="s">
        <v>1</v>
      </c>
      <c r="C6" s="3">
        <v>24</v>
      </c>
      <c r="D6" s="3" t="s">
        <v>5</v>
      </c>
      <c r="E6" s="9"/>
      <c r="F6" s="9"/>
      <c r="G6" s="9"/>
      <c r="H6" s="9"/>
      <c r="I6" s="9"/>
      <c r="J6" s="9"/>
    </row>
    <row r="7" spans="1:10" x14ac:dyDescent="0.25">
      <c r="A7" s="9"/>
      <c r="B7" s="10" t="s">
        <v>2</v>
      </c>
      <c r="C7" s="4">
        <v>0.01</v>
      </c>
      <c r="D7" s="11" t="str">
        <f>IF(D6="meses","ao mês","ao ano")</f>
        <v>ao mês</v>
      </c>
      <c r="E7" s="9"/>
      <c r="F7" s="9"/>
      <c r="G7" s="9"/>
      <c r="H7" s="9"/>
      <c r="I7" s="9"/>
      <c r="J7" s="9"/>
    </row>
    <row r="8" spans="1:10" x14ac:dyDescent="0.25">
      <c r="A8" s="9"/>
      <c r="B8" s="10" t="s">
        <v>3</v>
      </c>
      <c r="C8" s="5">
        <v>200000</v>
      </c>
      <c r="D8" s="9"/>
      <c r="E8" s="9"/>
      <c r="F8" s="9"/>
      <c r="G8" s="9"/>
      <c r="H8" s="9"/>
      <c r="I8" s="9"/>
      <c r="J8" s="9"/>
    </row>
    <row r="9" spans="1:10" x14ac:dyDescent="0.25">
      <c r="A9" s="9"/>
      <c r="B9" s="10" t="s">
        <v>4</v>
      </c>
      <c r="C9" s="5">
        <v>10000</v>
      </c>
      <c r="D9" s="9"/>
      <c r="E9" s="9"/>
      <c r="F9" s="9"/>
      <c r="G9" s="9"/>
      <c r="H9" s="9"/>
      <c r="I9" s="9"/>
      <c r="J9" s="9"/>
    </row>
    <row r="10" spans="1:10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0" ht="18.75" x14ac:dyDescent="0.3">
      <c r="A11" s="9"/>
      <c r="B11" s="12" t="s">
        <v>8</v>
      </c>
      <c r="C11" s="13">
        <f>ROUND(investimento/C9,1)</f>
        <v>20</v>
      </c>
      <c r="D11" s="14" t="str">
        <f>D6</f>
        <v>meses</v>
      </c>
      <c r="E11" s="9"/>
      <c r="F11" s="9"/>
      <c r="G11" s="9"/>
      <c r="H11" s="9"/>
      <c r="I11" s="9"/>
      <c r="J11" s="9"/>
    </row>
    <row r="12" spans="1:10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0" ht="18.75" x14ac:dyDescent="0.3">
      <c r="A13" s="9"/>
      <c r="B13" s="12" t="s">
        <v>7</v>
      </c>
      <c r="C13" s="14">
        <f>NPV(taxa_desconto,B20:B43)-investimento</f>
        <v>12433.87257627846</v>
      </c>
      <c r="D13" s="14" t="str">
        <f>IF(C13&gt;0,"valor gerado","destruição de valor")</f>
        <v>valor gerado</v>
      </c>
      <c r="E13" s="9"/>
      <c r="F13" s="9"/>
      <c r="G13" s="9"/>
      <c r="H13" s="9"/>
      <c r="I13" s="9"/>
      <c r="J13" s="9"/>
    </row>
    <row r="14" spans="1:10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 ht="18.75" x14ac:dyDescent="0.3">
      <c r="A15" s="9"/>
      <c r="B15" s="12" t="s">
        <v>9</v>
      </c>
      <c r="C15" s="15">
        <f>TIR</f>
        <v>1.513084390231012E-2</v>
      </c>
      <c r="D15" s="14" t="str">
        <f>D7</f>
        <v>ao mês</v>
      </c>
      <c r="E15" s="9"/>
      <c r="F15" s="9"/>
      <c r="G15" s="9"/>
      <c r="H15" s="9"/>
      <c r="I15" s="9"/>
      <c r="J15" s="9"/>
    </row>
    <row r="16" spans="1:10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 hidden="1" x14ac:dyDescent="0.25">
      <c r="A19" s="7">
        <v>0</v>
      </c>
      <c r="B19" s="16">
        <f>-investimento</f>
        <v>-200000</v>
      </c>
    </row>
    <row r="20" spans="1:10" hidden="1" x14ac:dyDescent="0.25">
      <c r="A20" s="7">
        <v>1</v>
      </c>
      <c r="B20" s="16">
        <f>IF(A20="","",fluxo_caixa)</f>
        <v>10000</v>
      </c>
    </row>
    <row r="21" spans="1:10" hidden="1" x14ac:dyDescent="0.25">
      <c r="A21" s="7">
        <f>IFERROR(IF(A20+1&lt;=parcelas,A20+1,""),"")</f>
        <v>2</v>
      </c>
      <c r="B21" s="16">
        <f>IF(A21="","",fluxo_caixa)</f>
        <v>10000</v>
      </c>
    </row>
    <row r="22" spans="1:10" hidden="1" x14ac:dyDescent="0.25">
      <c r="A22" s="7">
        <f>IFERROR(IF(A21+1&lt;=parcelas,A21+1,""),"")</f>
        <v>3</v>
      </c>
      <c r="B22" s="16">
        <f>IF(A22="","",fluxo_caixa)</f>
        <v>10000</v>
      </c>
    </row>
    <row r="23" spans="1:10" hidden="1" x14ac:dyDescent="0.25">
      <c r="A23" s="7">
        <f>IFERROR(IF(A22+1&lt;=parcelas,A22+1,""),"")</f>
        <v>4</v>
      </c>
      <c r="B23" s="16">
        <f>IF(A23="","",fluxo_caixa)</f>
        <v>10000</v>
      </c>
    </row>
    <row r="24" spans="1:10" hidden="1" x14ac:dyDescent="0.25">
      <c r="A24" s="7">
        <f>IFERROR(IF(A23+1&lt;=parcelas,A23+1,""),"")</f>
        <v>5</v>
      </c>
      <c r="B24" s="16">
        <f>IF(A24="","",fluxo_caixa)</f>
        <v>10000</v>
      </c>
    </row>
    <row r="25" spans="1:10" hidden="1" x14ac:dyDescent="0.25">
      <c r="A25" s="7">
        <f>IFERROR(IF(A24+1&lt;=parcelas,A24+1,""),"")</f>
        <v>6</v>
      </c>
      <c r="B25" s="16">
        <f>IF(A25="","",fluxo_caixa)</f>
        <v>10000</v>
      </c>
    </row>
    <row r="26" spans="1:10" hidden="1" x14ac:dyDescent="0.25">
      <c r="A26" s="7">
        <f>IFERROR(IF(A25+1&lt;=parcelas,A25+1,""),"")</f>
        <v>7</v>
      </c>
      <c r="B26" s="16">
        <f>IF(A26="","",fluxo_caixa)</f>
        <v>10000</v>
      </c>
    </row>
    <row r="27" spans="1:10" hidden="1" x14ac:dyDescent="0.25">
      <c r="A27" s="7">
        <f>IFERROR(IF(A26+1&lt;=parcelas,A26+1,""),"")</f>
        <v>8</v>
      </c>
      <c r="B27" s="16">
        <f>IF(A27="","",fluxo_caixa)</f>
        <v>10000</v>
      </c>
    </row>
    <row r="28" spans="1:10" hidden="1" x14ac:dyDescent="0.25">
      <c r="A28" s="7">
        <f>IFERROR(IF(A27+1&lt;=parcelas,A27+1,""),"")</f>
        <v>9</v>
      </c>
      <c r="B28" s="16">
        <f>IF(A28="","",fluxo_caixa)</f>
        <v>10000</v>
      </c>
    </row>
    <row r="29" spans="1:10" hidden="1" x14ac:dyDescent="0.25">
      <c r="A29" s="7">
        <f>IFERROR(IF(A28+1&lt;=parcelas,A28+1,""),"")</f>
        <v>10</v>
      </c>
      <c r="B29" s="16">
        <f>IF(A29="","",fluxo_caixa)</f>
        <v>10000</v>
      </c>
    </row>
    <row r="30" spans="1:10" hidden="1" x14ac:dyDescent="0.25">
      <c r="A30" s="7">
        <f>IFERROR(IF(A29+1&lt;=parcelas,A29+1,""),"")</f>
        <v>11</v>
      </c>
      <c r="B30" s="16">
        <f>IF(A30="","",fluxo_caixa)</f>
        <v>10000</v>
      </c>
    </row>
    <row r="31" spans="1:10" hidden="1" x14ac:dyDescent="0.25">
      <c r="A31" s="7">
        <f>IFERROR(IF(A30+1&lt;=parcelas,A30+1,""),"")</f>
        <v>12</v>
      </c>
      <c r="B31" s="16">
        <f>IF(A31="","",fluxo_caixa)</f>
        <v>10000</v>
      </c>
    </row>
    <row r="32" spans="1:10" hidden="1" x14ac:dyDescent="0.25">
      <c r="A32" s="7">
        <f>IFERROR(IF(A31+1&lt;=parcelas,A31+1,""),"")</f>
        <v>13</v>
      </c>
      <c r="B32" s="16">
        <f>IF(A32="","",fluxo_caixa)</f>
        <v>10000</v>
      </c>
    </row>
    <row r="33" spans="1:2" hidden="1" x14ac:dyDescent="0.25">
      <c r="A33" s="7">
        <f>IFERROR(IF(A32+1&lt;=parcelas,A32+1,""),"")</f>
        <v>14</v>
      </c>
      <c r="B33" s="16">
        <f>IF(A33="","",fluxo_caixa)</f>
        <v>10000</v>
      </c>
    </row>
    <row r="34" spans="1:2" hidden="1" x14ac:dyDescent="0.25">
      <c r="A34" s="7">
        <f>IFERROR(IF(A33+1&lt;=parcelas,A33+1,""),"")</f>
        <v>15</v>
      </c>
      <c r="B34" s="16">
        <f>IF(A34="","",fluxo_caixa)</f>
        <v>10000</v>
      </c>
    </row>
    <row r="35" spans="1:2" hidden="1" x14ac:dyDescent="0.25">
      <c r="A35" s="7">
        <f>IFERROR(IF(A34+1&lt;=parcelas,A34+1,""),"")</f>
        <v>16</v>
      </c>
      <c r="B35" s="16">
        <f>IF(A35="","",fluxo_caixa)</f>
        <v>10000</v>
      </c>
    </row>
    <row r="36" spans="1:2" hidden="1" x14ac:dyDescent="0.25">
      <c r="A36" s="7">
        <f>IFERROR(IF(A35+1&lt;=parcelas,A35+1,""),"")</f>
        <v>17</v>
      </c>
      <c r="B36" s="16">
        <f>IF(A36="","",fluxo_caixa)</f>
        <v>10000</v>
      </c>
    </row>
    <row r="37" spans="1:2" hidden="1" x14ac:dyDescent="0.25">
      <c r="A37" s="7">
        <f>IFERROR(IF(A36+1&lt;=parcelas,A36+1,""),"")</f>
        <v>18</v>
      </c>
      <c r="B37" s="16">
        <f>IF(A37="","",fluxo_caixa)</f>
        <v>10000</v>
      </c>
    </row>
    <row r="38" spans="1:2" hidden="1" x14ac:dyDescent="0.25">
      <c r="A38" s="7">
        <f>IFERROR(IF(A37+1&lt;=parcelas,A37+1,""),"")</f>
        <v>19</v>
      </c>
      <c r="B38" s="16">
        <f>IF(A38="","",fluxo_caixa)</f>
        <v>10000</v>
      </c>
    </row>
    <row r="39" spans="1:2" hidden="1" x14ac:dyDescent="0.25">
      <c r="A39" s="7">
        <f>IFERROR(IF(A38+1&lt;=parcelas,A38+1,""),"")</f>
        <v>20</v>
      </c>
      <c r="B39" s="16">
        <f>IF(A39="","",fluxo_caixa)</f>
        <v>10000</v>
      </c>
    </row>
    <row r="40" spans="1:2" hidden="1" x14ac:dyDescent="0.25">
      <c r="A40" s="7">
        <f>IFERROR(IF(A39+1&lt;=parcelas,A39+1,""),"")</f>
        <v>21</v>
      </c>
      <c r="B40" s="16">
        <f>IF(A40="","",fluxo_caixa)</f>
        <v>10000</v>
      </c>
    </row>
    <row r="41" spans="1:2" hidden="1" x14ac:dyDescent="0.25">
      <c r="A41" s="7">
        <f>IFERROR(IF(A40+1&lt;=parcelas,A40+1,""),"")</f>
        <v>22</v>
      </c>
      <c r="B41" s="16">
        <f>IF(A41="","",fluxo_caixa)</f>
        <v>10000</v>
      </c>
    </row>
    <row r="42" spans="1:2" hidden="1" x14ac:dyDescent="0.25">
      <c r="A42" s="7">
        <f>IFERROR(IF(A41+1&lt;=parcelas,A41+1,""),"")</f>
        <v>23</v>
      </c>
      <c r="B42" s="16">
        <f>IF(A42="","",fluxo_caixa)</f>
        <v>10000</v>
      </c>
    </row>
    <row r="43" spans="1:2" hidden="1" x14ac:dyDescent="0.25">
      <c r="A43" s="7">
        <f>IFERROR(IF(A42+1&lt;=parcelas,A42+1,""),"")</f>
        <v>24</v>
      </c>
      <c r="B43" s="16">
        <f>IF(A43="","",fluxo_caixa)</f>
        <v>10000</v>
      </c>
    </row>
    <row r="44" spans="1:2" hidden="1" x14ac:dyDescent="0.25">
      <c r="B44" s="17">
        <f>IRR(B19:B43)</f>
        <v>1.513084390231012E-2</v>
      </c>
    </row>
  </sheetData>
  <sheetProtection sheet="1" objects="1" scenarios="1"/>
  <mergeCells count="2">
    <mergeCell ref="B2:D2"/>
    <mergeCell ref="C5:G5"/>
  </mergeCells>
  <dataValidations count="3">
    <dataValidation type="list" allowBlank="1" showInputMessage="1" showErrorMessage="1" errorTitle="Biplug Fin" error="Digitar quantidade de períodos correta." promptTitle="Biplug Fin" sqref="C6" xr:uid="{43C2E27F-DA29-47A7-9BD6-EAD5FCF63F7B}">
      <formula1>"3,4,5,6,7,8,9,10,11,12,13,14,15,16,17,18,19,20,21,22,23,24"</formula1>
    </dataValidation>
    <dataValidation allowBlank="1" showInputMessage="1" showErrorMessage="1" errorTitle="Biplug Fin" error="Digitar quantidade de anos correta." promptTitle="Biplug Fin" sqref="C7:C9 C11:D11 C13:D13 C15:D15 D7" xr:uid="{3BEF6321-FE2D-4438-8D7D-58B306533B19}"/>
    <dataValidation type="list" allowBlank="1" showInputMessage="1" showErrorMessage="1" errorTitle="Biplug Fin" error="Digitar quantidade de anos correta." promptTitle="Biplug Fin" sqref="D6" xr:uid="{078591A1-0422-4C72-B7B4-2177CC13DA53}">
      <formula1>"meses,anos"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5:D15 C13:D13 C11:D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5</vt:i4>
      </vt:variant>
    </vt:vector>
  </HeadingPairs>
  <TitlesOfParts>
    <vt:vector size="6" baseType="lpstr">
      <vt:lpstr>Cálculos</vt:lpstr>
      <vt:lpstr>fluxo_caixa</vt:lpstr>
      <vt:lpstr>investimento</vt:lpstr>
      <vt:lpstr>parcelas</vt:lpstr>
      <vt:lpstr>taxa_desconto</vt:lpstr>
      <vt:lpstr>TIR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Manhone</dc:creator>
  <cp:lastModifiedBy>Mauricio Manhone</cp:lastModifiedBy>
  <dcterms:created xsi:type="dcterms:W3CDTF">2026-02-20T17:59:37Z</dcterms:created>
  <dcterms:modified xsi:type="dcterms:W3CDTF">2026-02-20T19:41:33Z</dcterms:modified>
</cp:coreProperties>
</file>